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'Sheet1'!$A$1:$G$57</definedName>
  </definedNames>
  <calcPr fullCalcOnLoad="1"/>
</workbook>
</file>

<file path=xl/sharedStrings.xml><?xml version="1.0" encoding="utf-8"?>
<sst xmlns="http://schemas.openxmlformats.org/spreadsheetml/2006/main" count="67" uniqueCount="58">
  <si>
    <t xml:space="preserve">  DE</t>
  </si>
  <si>
    <t xml:space="preserve">  MD</t>
  </si>
  <si>
    <t xml:space="preserve">  NJ</t>
  </si>
  <si>
    <t xml:space="preserve">  PA</t>
  </si>
  <si>
    <t xml:space="preserve">  WV</t>
  </si>
  <si>
    <t xml:space="preserve">  IA</t>
  </si>
  <si>
    <t xml:space="preserve">  KS</t>
  </si>
  <si>
    <t xml:space="preserve">  MN</t>
  </si>
  <si>
    <t xml:space="preserve">  MO</t>
  </si>
  <si>
    <t xml:space="preserve">  ND</t>
  </si>
  <si>
    <t xml:space="preserve">  NE</t>
  </si>
  <si>
    <t xml:space="preserve">  SD</t>
  </si>
  <si>
    <t xml:space="preserve">  NC</t>
  </si>
  <si>
    <t xml:space="preserve">  SC</t>
  </si>
  <si>
    <t xml:space="preserve">  TN</t>
  </si>
  <si>
    <t xml:space="preserve">  VA</t>
  </si>
  <si>
    <t xml:space="preserve">  IL</t>
  </si>
  <si>
    <t xml:space="preserve">  IN</t>
  </si>
  <si>
    <t xml:space="preserve">  KY</t>
  </si>
  <si>
    <t xml:space="preserve">  MI</t>
  </si>
  <si>
    <t xml:space="preserve">  OH</t>
  </si>
  <si>
    <t xml:space="preserve">  WI</t>
  </si>
  <si>
    <t xml:space="preserve">  CT</t>
  </si>
  <si>
    <t xml:space="preserve">  MA</t>
  </si>
  <si>
    <t xml:space="preserve">  ME</t>
  </si>
  <si>
    <t xml:space="preserve">  NH</t>
  </si>
  <si>
    <t xml:space="preserve">  NY</t>
  </si>
  <si>
    <t xml:space="preserve">  RI</t>
  </si>
  <si>
    <t xml:space="preserve">  VT</t>
  </si>
  <si>
    <t xml:space="preserve">  AK</t>
  </si>
  <si>
    <t xml:space="preserve">  HI</t>
  </si>
  <si>
    <t xml:space="preserve">  ID</t>
  </si>
  <si>
    <t xml:space="preserve">  OR</t>
  </si>
  <si>
    <t xml:space="preserve">  WA</t>
  </si>
  <si>
    <t xml:space="preserve">  AZ</t>
  </si>
  <si>
    <t xml:space="preserve">  CO</t>
  </si>
  <si>
    <t xml:space="preserve">  MT</t>
  </si>
  <si>
    <t xml:space="preserve">  NM</t>
  </si>
  <si>
    <t xml:space="preserve">  WY</t>
  </si>
  <si>
    <t xml:space="preserve">  AR</t>
  </si>
  <si>
    <t xml:space="preserve">  LA</t>
  </si>
  <si>
    <t xml:space="preserve">  OK</t>
  </si>
  <si>
    <t xml:space="preserve">  TX</t>
  </si>
  <si>
    <t xml:space="preserve">  AL</t>
  </si>
  <si>
    <t xml:space="preserve">  FL</t>
  </si>
  <si>
    <t xml:space="preserve">  GA</t>
  </si>
  <si>
    <t xml:space="preserve">  MS</t>
  </si>
  <si>
    <t xml:space="preserve">  CA</t>
  </si>
  <si>
    <t xml:space="preserve">  NV</t>
  </si>
  <si>
    <t xml:space="preserve">  UT</t>
  </si>
  <si>
    <t>Tallgrass</t>
  </si>
  <si>
    <t>TOTAL</t>
  </si>
  <si>
    <t>PRESCRIBED FIRE ACRES BURNED 2001- INCLUDES NON-BROADCAST</t>
  </si>
  <si>
    <t>Acres</t>
  </si>
  <si>
    <t>Total</t>
  </si>
  <si>
    <t>Burns</t>
  </si>
  <si>
    <t># Non-</t>
  </si>
  <si>
    <t>Broadcast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</si>
</sst>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3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57" sqref="A1:G57"/>
    </sheetView>
  </sheetViews>
  <sheetFormatPr defaultColWidth="9.140625" defaultRowHeight="12.75"/>
  <cols>
    <col min="1" max="1" width="10.140625" style="1" customWidth="1"/>
    <col min="2" max="2" width="10.00390625" style="1" customWidth="1"/>
    <col min="3" max="3" width="9.140625" style="5" customWidth="1"/>
    <col min="4" max="16384" width="9.140625" style="1" customWidth="1"/>
  </cols>
  <sheetData>
    <row r="1" ht="12.75">
      <c r="A1" s="2" t="s">
        <v>52</v>
      </c>
    </row>
    <row r="2" spans="1:7" ht="12.75">
      <c r="A2" s="2"/>
      <c r="D2" s="5" t="s">
        <v>56</v>
      </c>
      <c r="E2" s="5" t="s">
        <v>56</v>
      </c>
      <c r="F2" s="5"/>
      <c r="G2" s="5"/>
    </row>
    <row r="3" spans="1:7" ht="12.75">
      <c r="A3" s="2"/>
      <c r="B3" s="5" t="s">
        <v>54</v>
      </c>
      <c r="C3" s="5" t="s">
        <v>54</v>
      </c>
      <c r="D3" s="5" t="s">
        <v>57</v>
      </c>
      <c r="E3" s="5" t="s">
        <v>57</v>
      </c>
      <c r="F3" s="5" t="s">
        <v>57</v>
      </c>
      <c r="G3" s="5" t="s">
        <v>57</v>
      </c>
    </row>
    <row r="4" spans="1:7" ht="12.75">
      <c r="A4" s="2"/>
      <c r="B4" s="5" t="s">
        <v>53</v>
      </c>
      <c r="C4" s="5" t="s">
        <v>55</v>
      </c>
      <c r="D4" s="5" t="s">
        <v>53</v>
      </c>
      <c r="E4" s="5" t="s">
        <v>55</v>
      </c>
      <c r="F4" s="5" t="s">
        <v>53</v>
      </c>
      <c r="G4" s="5" t="s">
        <v>55</v>
      </c>
    </row>
    <row r="5" spans="1:7" ht="12" customHeight="1">
      <c r="A5" s="1" t="s">
        <v>29</v>
      </c>
      <c r="B5" s="1">
        <v>0</v>
      </c>
      <c r="C5" s="3">
        <v>0</v>
      </c>
      <c r="D5" s="3">
        <v>0</v>
      </c>
      <c r="E5" s="3">
        <v>0</v>
      </c>
      <c r="F5" s="1">
        <f>B5-D5</f>
        <v>0</v>
      </c>
      <c r="G5" s="1">
        <f>C5-E5</f>
        <v>0</v>
      </c>
    </row>
    <row r="6" spans="1:7" ht="12" customHeight="1">
      <c r="A6" s="1" t="s">
        <v>43</v>
      </c>
      <c r="B6" s="1">
        <f>5+35+31+20+40+80+1+51+65+40+30+55+60+11+64+12+55</f>
        <v>655</v>
      </c>
      <c r="C6" s="5">
        <v>17</v>
      </c>
      <c r="D6" s="5">
        <v>0</v>
      </c>
      <c r="E6" s="5">
        <v>0</v>
      </c>
      <c r="F6" s="1">
        <f aca="true" t="shared" si="0" ref="F6:F57">B6-D6</f>
        <v>655</v>
      </c>
      <c r="G6" s="1">
        <f aca="true" t="shared" si="1" ref="G6:G57">C6-E6</f>
        <v>17</v>
      </c>
    </row>
    <row r="7" spans="1:7" ht="12" customHeight="1">
      <c r="A7" s="1" t="s">
        <v>39</v>
      </c>
      <c r="B7" s="1">
        <f>58+40+22+30+160+90+75+10+30+300+5+153+36+1+75+1+1+1+183+124+120+250+1+190+40+160+240+155</f>
        <v>2551</v>
      </c>
      <c r="C7" s="5">
        <v>32</v>
      </c>
      <c r="D7" s="5">
        <v>9</v>
      </c>
      <c r="E7" s="5">
        <v>9</v>
      </c>
      <c r="F7" s="1">
        <f t="shared" si="0"/>
        <v>2542</v>
      </c>
      <c r="G7" s="1">
        <f t="shared" si="1"/>
        <v>23</v>
      </c>
    </row>
    <row r="8" spans="1:7" ht="12" customHeight="1">
      <c r="A8" s="1" t="s">
        <v>34</v>
      </c>
      <c r="B8" s="1">
        <f>8+10+1</f>
        <v>19</v>
      </c>
      <c r="C8" s="5">
        <v>3</v>
      </c>
      <c r="D8" s="5">
        <v>0</v>
      </c>
      <c r="E8" s="5">
        <v>0</v>
      </c>
      <c r="F8" s="1">
        <f t="shared" si="0"/>
        <v>19</v>
      </c>
      <c r="G8" s="1">
        <f t="shared" si="1"/>
        <v>3</v>
      </c>
    </row>
    <row r="9" spans="1:7" ht="12" customHeight="1">
      <c r="A9" s="1" t="s">
        <v>47</v>
      </c>
      <c r="B9" s="1">
        <f>41+93+50+240+200+2+4</f>
        <v>630</v>
      </c>
      <c r="C9" s="5">
        <v>13</v>
      </c>
      <c r="D9" s="5">
        <v>0</v>
      </c>
      <c r="E9" s="5">
        <v>0</v>
      </c>
      <c r="F9" s="1">
        <f t="shared" si="0"/>
        <v>630</v>
      </c>
      <c r="G9" s="1">
        <f t="shared" si="1"/>
        <v>13</v>
      </c>
    </row>
    <row r="10" spans="1:7" ht="12" customHeight="1">
      <c r="A10" s="1" t="s">
        <v>35</v>
      </c>
      <c r="B10" s="1">
        <v>0</v>
      </c>
      <c r="C10" s="4">
        <v>0</v>
      </c>
      <c r="D10" s="4">
        <v>0</v>
      </c>
      <c r="E10" s="4">
        <v>0</v>
      </c>
      <c r="F10" s="1">
        <f t="shared" si="0"/>
        <v>0</v>
      </c>
      <c r="G10" s="1">
        <f t="shared" si="1"/>
        <v>0</v>
      </c>
    </row>
    <row r="11" spans="1:7" ht="12" customHeight="1">
      <c r="A11" s="1" t="s">
        <v>22</v>
      </c>
      <c r="B11" s="1">
        <v>0</v>
      </c>
      <c r="C11" s="4">
        <v>0</v>
      </c>
      <c r="D11" s="4">
        <v>0</v>
      </c>
      <c r="E11" s="4">
        <v>0</v>
      </c>
      <c r="F11" s="1">
        <f t="shared" si="0"/>
        <v>0</v>
      </c>
      <c r="G11" s="1">
        <f t="shared" si="1"/>
        <v>0</v>
      </c>
    </row>
    <row r="12" spans="1:7" ht="12" customHeight="1">
      <c r="A12" s="1" t="s">
        <v>0</v>
      </c>
      <c r="B12" s="1">
        <v>0</v>
      </c>
      <c r="C12" s="4">
        <v>0</v>
      </c>
      <c r="D12" s="4">
        <v>0</v>
      </c>
      <c r="E12" s="4">
        <v>0</v>
      </c>
      <c r="F12" s="1">
        <f t="shared" si="0"/>
        <v>0</v>
      </c>
      <c r="G12" s="1">
        <f t="shared" si="1"/>
        <v>0</v>
      </c>
    </row>
    <row r="13" spans="1:7" ht="12" customHeight="1">
      <c r="A13" s="1" t="s">
        <v>44</v>
      </c>
      <c r="B13" s="1">
        <f>1+30+87+1+40+1+45+2+223+82+321+151+81+60+22+18+6+11+12+2+29+100+8+11+110+35+13+330</f>
        <v>1832</v>
      </c>
      <c r="C13" s="5">
        <v>27</v>
      </c>
      <c r="D13" s="5">
        <v>1</v>
      </c>
      <c r="E13" s="5">
        <v>1</v>
      </c>
      <c r="F13" s="1">
        <f t="shared" si="0"/>
        <v>1831</v>
      </c>
      <c r="G13" s="1">
        <f t="shared" si="1"/>
        <v>26</v>
      </c>
    </row>
    <row r="14" spans="1:7" ht="12" customHeight="1">
      <c r="A14" s="1" t="s">
        <v>45</v>
      </c>
      <c r="B14" s="1">
        <f>70+4000</f>
        <v>4070</v>
      </c>
      <c r="C14" s="5">
        <v>4</v>
      </c>
      <c r="D14" s="5">
        <v>0</v>
      </c>
      <c r="E14" s="5">
        <v>0</v>
      </c>
      <c r="F14" s="1">
        <f t="shared" si="0"/>
        <v>4070</v>
      </c>
      <c r="G14" s="1">
        <f t="shared" si="1"/>
        <v>4</v>
      </c>
    </row>
    <row r="15" spans="1:7" ht="12" customHeight="1">
      <c r="A15" s="1" t="s">
        <v>30</v>
      </c>
      <c r="B15" s="1">
        <v>0</v>
      </c>
      <c r="C15" s="5">
        <v>0</v>
      </c>
      <c r="D15" s="5">
        <v>0</v>
      </c>
      <c r="E15" s="5">
        <v>0</v>
      </c>
      <c r="F15" s="1">
        <f t="shared" si="0"/>
        <v>0</v>
      </c>
      <c r="G15" s="1">
        <f t="shared" si="1"/>
        <v>0</v>
      </c>
    </row>
    <row r="16" spans="1:7" ht="12" customHeight="1">
      <c r="A16" s="1" t="s">
        <v>5</v>
      </c>
      <c r="B16" s="1">
        <f>1+20+4+3+4+20+7+12+1+1+1+2+1+1+35+40+6+10+5+130+3+4+4+6+15+22+1+1+1+140+1+1</f>
        <v>503</v>
      </c>
      <c r="C16" s="5">
        <v>32</v>
      </c>
      <c r="D16" s="5">
        <v>11</v>
      </c>
      <c r="E16" s="5">
        <v>11</v>
      </c>
      <c r="F16" s="1">
        <f t="shared" si="0"/>
        <v>492</v>
      </c>
      <c r="G16" s="1">
        <f t="shared" si="1"/>
        <v>21</v>
      </c>
    </row>
    <row r="17" spans="1:7" ht="12" customHeight="1">
      <c r="A17" s="1" t="s">
        <v>31</v>
      </c>
      <c r="B17" s="1">
        <v>0</v>
      </c>
      <c r="C17" s="4">
        <v>0</v>
      </c>
      <c r="D17" s="4">
        <v>0</v>
      </c>
      <c r="E17" s="4">
        <v>0</v>
      </c>
      <c r="F17" s="1">
        <f t="shared" si="0"/>
        <v>0</v>
      </c>
      <c r="G17" s="1">
        <f t="shared" si="1"/>
        <v>0</v>
      </c>
    </row>
    <row r="18" spans="1:7" ht="12" customHeight="1">
      <c r="A18" s="1" t="s">
        <v>16</v>
      </c>
      <c r="B18" s="1">
        <f>20+30+60+40+20+15+30+80+10+100+30+120+80+30+20+38+26+50+12+20+25+40+20</f>
        <v>916</v>
      </c>
      <c r="C18" s="5">
        <v>23</v>
      </c>
      <c r="D18" s="5">
        <v>0</v>
      </c>
      <c r="E18" s="5">
        <v>0</v>
      </c>
      <c r="F18" s="1">
        <f t="shared" si="0"/>
        <v>916</v>
      </c>
      <c r="G18" s="1">
        <f t="shared" si="1"/>
        <v>23</v>
      </c>
    </row>
    <row r="19" spans="1:7" ht="12" customHeight="1">
      <c r="A19" s="1" t="s">
        <v>17</v>
      </c>
      <c r="B19" s="1">
        <v>984.5</v>
      </c>
      <c r="C19" s="5">
        <v>22</v>
      </c>
      <c r="D19" s="5">
        <v>0</v>
      </c>
      <c r="E19" s="5">
        <v>0</v>
      </c>
      <c r="F19" s="1">
        <f t="shared" si="0"/>
        <v>984.5</v>
      </c>
      <c r="G19" s="1">
        <f t="shared" si="1"/>
        <v>22</v>
      </c>
    </row>
    <row r="20" spans="1:7" ht="12" customHeight="1">
      <c r="A20" s="1" t="s">
        <v>6</v>
      </c>
      <c r="B20" s="1">
        <f>25+10+48+1+1+1+5000</f>
        <v>5086</v>
      </c>
      <c r="C20" s="5">
        <v>15</v>
      </c>
      <c r="D20" s="5">
        <v>3</v>
      </c>
      <c r="E20" s="5">
        <v>3</v>
      </c>
      <c r="F20" s="1">
        <f t="shared" si="0"/>
        <v>5083</v>
      </c>
      <c r="G20" s="1">
        <f t="shared" si="1"/>
        <v>12</v>
      </c>
    </row>
    <row r="21" spans="1:7" ht="12" customHeight="1">
      <c r="A21" s="1" t="s">
        <v>18</v>
      </c>
      <c r="B21" s="1">
        <f>25+20+20+12+36+23+10+10+10</f>
        <v>166</v>
      </c>
      <c r="C21" s="5">
        <v>9</v>
      </c>
      <c r="D21" s="5">
        <v>0</v>
      </c>
      <c r="E21" s="5">
        <v>0</v>
      </c>
      <c r="F21" s="1">
        <f t="shared" si="0"/>
        <v>166</v>
      </c>
      <c r="G21" s="1">
        <f t="shared" si="1"/>
        <v>9</v>
      </c>
    </row>
    <row r="22" spans="1:7" ht="12" customHeight="1">
      <c r="A22" s="1" t="s">
        <v>40</v>
      </c>
      <c r="B22" s="1">
        <f>92+40+40+92</f>
        <v>264</v>
      </c>
      <c r="C22" s="5">
        <v>4</v>
      </c>
      <c r="D22" s="5">
        <v>0</v>
      </c>
      <c r="E22" s="5">
        <v>0</v>
      </c>
      <c r="F22" s="1">
        <f t="shared" si="0"/>
        <v>264</v>
      </c>
      <c r="G22" s="1">
        <f t="shared" si="1"/>
        <v>4</v>
      </c>
    </row>
    <row r="23" spans="1:7" ht="12" customHeight="1">
      <c r="A23" s="1" t="s">
        <v>23</v>
      </c>
      <c r="B23" s="1">
        <f>8+2+3+28+18+27+22+20+70+30+6+7+10+6+4+4+3+6+10+7+12+16+5+4+17+29+1+6+5+6+20+5+5+5+15+10</f>
        <v>452</v>
      </c>
      <c r="C23" s="5">
        <v>36</v>
      </c>
      <c r="D23" s="5">
        <v>0</v>
      </c>
      <c r="E23" s="5">
        <v>0</v>
      </c>
      <c r="F23" s="1">
        <f t="shared" si="0"/>
        <v>452</v>
      </c>
      <c r="G23" s="1">
        <f t="shared" si="1"/>
        <v>36</v>
      </c>
    </row>
    <row r="24" spans="1:7" ht="12" customHeight="1">
      <c r="A24" s="1" t="s">
        <v>1</v>
      </c>
      <c r="B24" s="1">
        <v>0</v>
      </c>
      <c r="C24" s="4">
        <v>0</v>
      </c>
      <c r="D24" s="4">
        <v>0</v>
      </c>
      <c r="E24" s="4">
        <v>0</v>
      </c>
      <c r="F24" s="1">
        <f t="shared" si="0"/>
        <v>0</v>
      </c>
      <c r="G24" s="1">
        <f t="shared" si="1"/>
        <v>0</v>
      </c>
    </row>
    <row r="25" spans="1:7" ht="12" customHeight="1">
      <c r="A25" s="1" t="s">
        <v>24</v>
      </c>
      <c r="B25" s="1">
        <f>17+20+20+30+30+10+10+20+10+5</f>
        <v>172</v>
      </c>
      <c r="C25" s="5">
        <v>10</v>
      </c>
      <c r="D25" s="5">
        <v>0</v>
      </c>
      <c r="E25" s="5">
        <v>0</v>
      </c>
      <c r="F25" s="1">
        <f t="shared" si="0"/>
        <v>172</v>
      </c>
      <c r="G25" s="1">
        <f t="shared" si="1"/>
        <v>10</v>
      </c>
    </row>
    <row r="26" spans="1:7" ht="12" customHeight="1">
      <c r="A26" s="1" t="s">
        <v>19</v>
      </c>
      <c r="B26" s="1">
        <f>2+3+6+26+1+45+6</f>
        <v>89</v>
      </c>
      <c r="C26" s="5">
        <v>7</v>
      </c>
      <c r="D26" s="1">
        <v>4</v>
      </c>
      <c r="E26" s="1">
        <v>4</v>
      </c>
      <c r="F26" s="1">
        <f t="shared" si="0"/>
        <v>85</v>
      </c>
      <c r="G26" s="1">
        <f t="shared" si="1"/>
        <v>3</v>
      </c>
    </row>
    <row r="27" spans="1:7" ht="12" customHeight="1">
      <c r="A27" s="1" t="s">
        <v>7</v>
      </c>
      <c r="B27" s="1">
        <f>4436.6-2</f>
        <v>4434.6</v>
      </c>
      <c r="C27" s="5">
        <v>56</v>
      </c>
      <c r="D27" s="1">
        <v>4</v>
      </c>
      <c r="E27" s="1">
        <v>4</v>
      </c>
      <c r="F27" s="1">
        <f t="shared" si="0"/>
        <v>4430.6</v>
      </c>
      <c r="G27" s="1">
        <f t="shared" si="1"/>
        <v>52</v>
      </c>
    </row>
    <row r="28" spans="1:7" ht="12" customHeight="1">
      <c r="A28" s="1" t="s">
        <v>8</v>
      </c>
      <c r="B28" s="1">
        <f>1+2+20+30+5+50+40+7+100+120+45+1010+100+135+40+53+20+40+60</f>
        <v>1878</v>
      </c>
      <c r="C28" s="5">
        <v>19</v>
      </c>
      <c r="D28" s="1">
        <v>0</v>
      </c>
      <c r="E28" s="1">
        <v>0</v>
      </c>
      <c r="F28" s="1">
        <f t="shared" si="0"/>
        <v>1878</v>
      </c>
      <c r="G28" s="1">
        <f t="shared" si="1"/>
        <v>19</v>
      </c>
    </row>
    <row r="29" spans="1:7" ht="12" customHeight="1">
      <c r="A29" s="1" t="s">
        <v>46</v>
      </c>
      <c r="B29" s="1">
        <v>0</v>
      </c>
      <c r="C29" s="3">
        <v>0</v>
      </c>
      <c r="D29" s="3">
        <v>0</v>
      </c>
      <c r="E29" s="3">
        <v>0</v>
      </c>
      <c r="F29" s="1">
        <f t="shared" si="0"/>
        <v>0</v>
      </c>
      <c r="G29" s="1">
        <f t="shared" si="1"/>
        <v>0</v>
      </c>
    </row>
    <row r="30" spans="1:7" ht="12" customHeight="1">
      <c r="A30" s="1" t="s">
        <v>36</v>
      </c>
      <c r="B30" s="1">
        <v>250</v>
      </c>
      <c r="C30" s="5">
        <v>1</v>
      </c>
      <c r="D30" s="1">
        <v>0</v>
      </c>
      <c r="E30" s="1">
        <v>0</v>
      </c>
      <c r="F30" s="1">
        <f t="shared" si="0"/>
        <v>250</v>
      </c>
      <c r="G30" s="1">
        <f t="shared" si="1"/>
        <v>1</v>
      </c>
    </row>
    <row r="31" spans="1:7" ht="12" customHeight="1">
      <c r="A31" s="1" t="s">
        <v>12</v>
      </c>
      <c r="B31" s="1">
        <f>15+62+17+12+69+55+12+16+7+7+90+1+125</f>
        <v>488</v>
      </c>
      <c r="C31" s="5">
        <v>13</v>
      </c>
      <c r="D31" s="1">
        <v>0</v>
      </c>
      <c r="E31" s="1">
        <v>0</v>
      </c>
      <c r="F31" s="1">
        <f t="shared" si="0"/>
        <v>488</v>
      </c>
      <c r="G31" s="1">
        <f t="shared" si="1"/>
        <v>13</v>
      </c>
    </row>
    <row r="32" spans="1:7" ht="12" customHeight="1">
      <c r="A32" s="1" t="s">
        <v>9</v>
      </c>
      <c r="B32" s="1">
        <f>30+255+320+7+3+40+32+50+200</f>
        <v>937</v>
      </c>
      <c r="C32" s="5">
        <v>9</v>
      </c>
      <c r="D32" s="1">
        <v>0</v>
      </c>
      <c r="E32" s="1">
        <v>0</v>
      </c>
      <c r="F32" s="1">
        <f t="shared" si="0"/>
        <v>937</v>
      </c>
      <c r="G32" s="1">
        <f t="shared" si="1"/>
        <v>9</v>
      </c>
    </row>
    <row r="33" spans="1:7" ht="12" customHeight="1">
      <c r="A33" s="1" t="s">
        <v>10</v>
      </c>
      <c r="B33" s="1">
        <f>33+14+88+28+47+109+49+84+27+71+22+77+80</f>
        <v>729</v>
      </c>
      <c r="C33" s="5">
        <v>13</v>
      </c>
      <c r="D33" s="1">
        <v>0</v>
      </c>
      <c r="E33" s="1">
        <v>0</v>
      </c>
      <c r="F33" s="1">
        <f t="shared" si="0"/>
        <v>729</v>
      </c>
      <c r="G33" s="1">
        <f t="shared" si="1"/>
        <v>13</v>
      </c>
    </row>
    <row r="34" spans="1:7" ht="12" customHeight="1">
      <c r="A34" s="1" t="s">
        <v>25</v>
      </c>
      <c r="B34" s="1">
        <v>0</v>
      </c>
      <c r="C34" s="3">
        <v>0</v>
      </c>
      <c r="D34" s="3">
        <v>0</v>
      </c>
      <c r="E34" s="3">
        <v>0</v>
      </c>
      <c r="F34" s="1">
        <f t="shared" si="0"/>
        <v>0</v>
      </c>
      <c r="G34" s="1">
        <f t="shared" si="1"/>
        <v>0</v>
      </c>
    </row>
    <row r="35" spans="1:7" ht="12" customHeight="1">
      <c r="A35" s="1" t="s">
        <v>2</v>
      </c>
      <c r="B35" s="1">
        <v>0</v>
      </c>
      <c r="C35" s="3">
        <v>0</v>
      </c>
      <c r="D35" s="3">
        <v>0</v>
      </c>
      <c r="E35" s="3">
        <v>0</v>
      </c>
      <c r="F35" s="1">
        <f t="shared" si="0"/>
        <v>0</v>
      </c>
      <c r="G35" s="1">
        <f t="shared" si="1"/>
        <v>0</v>
      </c>
    </row>
    <row r="36" spans="1:7" ht="12" customHeight="1">
      <c r="A36" s="1" t="s">
        <v>37</v>
      </c>
      <c r="B36" s="1">
        <v>0</v>
      </c>
      <c r="C36" s="3">
        <v>0</v>
      </c>
      <c r="D36" s="3">
        <v>0</v>
      </c>
      <c r="E36" s="3">
        <v>0</v>
      </c>
      <c r="F36" s="1">
        <f t="shared" si="0"/>
        <v>0</v>
      </c>
      <c r="G36" s="1">
        <f t="shared" si="1"/>
        <v>0</v>
      </c>
    </row>
    <row r="37" spans="1:7" ht="12" customHeight="1">
      <c r="A37" s="1" t="s">
        <v>48</v>
      </c>
      <c r="B37" s="1">
        <v>0</v>
      </c>
      <c r="C37" s="3">
        <v>0</v>
      </c>
      <c r="D37" s="3">
        <v>0</v>
      </c>
      <c r="E37" s="3">
        <v>0</v>
      </c>
      <c r="F37" s="1">
        <f t="shared" si="0"/>
        <v>0</v>
      </c>
      <c r="G37" s="1">
        <f t="shared" si="1"/>
        <v>0</v>
      </c>
    </row>
    <row r="38" spans="1:7" ht="12" customHeight="1">
      <c r="A38" s="1" t="s">
        <v>26</v>
      </c>
      <c r="B38" s="1">
        <f>1+1+1+1+1+1+1</f>
        <v>7</v>
      </c>
      <c r="C38" s="5">
        <v>7</v>
      </c>
      <c r="D38" s="1">
        <v>6</v>
      </c>
      <c r="E38" s="1">
        <v>6</v>
      </c>
      <c r="F38" s="1">
        <f t="shared" si="0"/>
        <v>1</v>
      </c>
      <c r="G38" s="1">
        <f t="shared" si="1"/>
        <v>1</v>
      </c>
    </row>
    <row r="39" spans="1:7" ht="12" customHeight="1">
      <c r="A39" s="1" t="s">
        <v>20</v>
      </c>
      <c r="B39" s="1">
        <f>20+8+25+3+15+34+1+11+4</f>
        <v>121</v>
      </c>
      <c r="C39" s="5">
        <v>9</v>
      </c>
      <c r="D39" s="1">
        <v>0</v>
      </c>
      <c r="E39" s="1">
        <v>0</v>
      </c>
      <c r="F39" s="1">
        <f t="shared" si="0"/>
        <v>121</v>
      </c>
      <c r="G39" s="1">
        <f t="shared" si="1"/>
        <v>9</v>
      </c>
    </row>
    <row r="40" spans="1:7" ht="12" customHeight="1">
      <c r="A40" s="1" t="s">
        <v>41</v>
      </c>
      <c r="B40" s="1">
        <f>10+35+25+782+1138</f>
        <v>1990</v>
      </c>
      <c r="C40" s="5">
        <v>5</v>
      </c>
      <c r="D40" s="1">
        <v>0</v>
      </c>
      <c r="E40" s="1">
        <v>0</v>
      </c>
      <c r="F40" s="1">
        <f t="shared" si="0"/>
        <v>1990</v>
      </c>
      <c r="G40" s="1">
        <f t="shared" si="1"/>
        <v>5</v>
      </c>
    </row>
    <row r="41" spans="1:7" ht="12" customHeight="1">
      <c r="A41" s="1" t="s">
        <v>50</v>
      </c>
      <c r="B41" s="1">
        <f>490+1+390+270+70+110+150+125+5+900+45+20+2040+740+1140+6400+240+360+250+2030+760+2460+50+440+810+510+1320+860+360+640+70</f>
        <v>24056</v>
      </c>
      <c r="C41" s="5">
        <v>31</v>
      </c>
      <c r="D41" s="1">
        <v>0</v>
      </c>
      <c r="E41" s="1">
        <v>0</v>
      </c>
      <c r="F41" s="1">
        <f t="shared" si="0"/>
        <v>24056</v>
      </c>
      <c r="G41" s="1">
        <f t="shared" si="1"/>
        <v>31</v>
      </c>
    </row>
    <row r="42" spans="1:7" ht="12" customHeight="1">
      <c r="A42" s="1" t="s">
        <v>32</v>
      </c>
      <c r="B42" s="1">
        <v>0</v>
      </c>
      <c r="C42" s="5">
        <v>0</v>
      </c>
      <c r="D42" s="1">
        <v>0</v>
      </c>
      <c r="E42" s="1">
        <v>0</v>
      </c>
      <c r="F42" s="1">
        <f t="shared" si="0"/>
        <v>0</v>
      </c>
      <c r="G42" s="1">
        <f t="shared" si="1"/>
        <v>0</v>
      </c>
    </row>
    <row r="43" spans="1:7" ht="12" customHeight="1">
      <c r="A43" s="1" t="s">
        <v>3</v>
      </c>
      <c r="B43" s="1">
        <f>2+10+10</f>
        <v>22</v>
      </c>
      <c r="C43" s="5">
        <v>3</v>
      </c>
      <c r="D43" s="1">
        <v>0</v>
      </c>
      <c r="E43" s="1">
        <v>0</v>
      </c>
      <c r="F43" s="1">
        <f t="shared" si="0"/>
        <v>22</v>
      </c>
      <c r="G43" s="1">
        <f t="shared" si="1"/>
        <v>3</v>
      </c>
    </row>
    <row r="44" spans="1:7" ht="12" customHeight="1">
      <c r="A44" s="1" t="s">
        <v>27</v>
      </c>
      <c r="B44" s="1">
        <v>0</v>
      </c>
      <c r="C44" s="3">
        <v>0</v>
      </c>
      <c r="D44" s="3">
        <v>0</v>
      </c>
      <c r="E44" s="3">
        <v>0</v>
      </c>
      <c r="F44" s="1">
        <f t="shared" si="0"/>
        <v>0</v>
      </c>
      <c r="G44" s="1">
        <f t="shared" si="1"/>
        <v>0</v>
      </c>
    </row>
    <row r="45" spans="1:7" ht="12" customHeight="1">
      <c r="A45" s="1" t="s">
        <v>13</v>
      </c>
      <c r="B45" s="1">
        <f>70+80+60+250+70+150+90</f>
        <v>770</v>
      </c>
      <c r="C45" s="5">
        <v>7</v>
      </c>
      <c r="D45" s="1">
        <v>0</v>
      </c>
      <c r="E45" s="1">
        <v>0</v>
      </c>
      <c r="F45" s="1">
        <f t="shared" si="0"/>
        <v>770</v>
      </c>
      <c r="G45" s="1">
        <f t="shared" si="1"/>
        <v>7</v>
      </c>
    </row>
    <row r="46" spans="1:7" ht="12" customHeight="1">
      <c r="A46" s="1" t="s">
        <v>11</v>
      </c>
      <c r="B46" s="1">
        <f>40+30+150+40+135+90+31+30+15+15+16</f>
        <v>592</v>
      </c>
      <c r="C46" s="5">
        <v>11</v>
      </c>
      <c r="D46" s="1">
        <v>0</v>
      </c>
      <c r="E46" s="1">
        <v>0</v>
      </c>
      <c r="F46" s="1">
        <f t="shared" si="0"/>
        <v>592</v>
      </c>
      <c r="G46" s="1">
        <f t="shared" si="1"/>
        <v>11</v>
      </c>
    </row>
    <row r="47" spans="1:7" ht="12" customHeight="1">
      <c r="A47" s="1" t="s">
        <v>14</v>
      </c>
      <c r="B47" s="1">
        <f>20+10+23+50</f>
        <v>103</v>
      </c>
      <c r="C47" s="5">
        <v>4</v>
      </c>
      <c r="D47" s="1">
        <v>0</v>
      </c>
      <c r="E47" s="1">
        <v>0</v>
      </c>
      <c r="F47" s="1">
        <f t="shared" si="0"/>
        <v>103</v>
      </c>
      <c r="G47" s="1">
        <f t="shared" si="1"/>
        <v>4</v>
      </c>
    </row>
    <row r="48" spans="1:7" ht="12" customHeight="1">
      <c r="A48" s="1" t="s">
        <v>42</v>
      </c>
      <c r="B48" s="1">
        <f>53+1+125+290+7+112+129+185+1+13+37+164+9+7+112</f>
        <v>1245</v>
      </c>
      <c r="C48" s="5">
        <v>15</v>
      </c>
      <c r="D48" s="1">
        <v>1</v>
      </c>
      <c r="E48" s="1">
        <v>1</v>
      </c>
      <c r="F48" s="1">
        <f t="shared" si="0"/>
        <v>1244</v>
      </c>
      <c r="G48" s="1">
        <f t="shared" si="1"/>
        <v>14</v>
      </c>
    </row>
    <row r="49" spans="1:7" ht="12" customHeight="1">
      <c r="A49" s="1" t="s">
        <v>49</v>
      </c>
      <c r="B49" s="1">
        <v>1.5</v>
      </c>
      <c r="C49" s="5">
        <v>1</v>
      </c>
      <c r="D49" s="1">
        <v>0</v>
      </c>
      <c r="E49" s="1">
        <v>0</v>
      </c>
      <c r="F49" s="1">
        <f t="shared" si="0"/>
        <v>1.5</v>
      </c>
      <c r="G49" s="1">
        <f t="shared" si="1"/>
        <v>1</v>
      </c>
    </row>
    <row r="50" spans="1:7" ht="12" customHeight="1">
      <c r="A50" s="1" t="s">
        <v>15</v>
      </c>
      <c r="B50" s="1">
        <f>307+7+35+198+60+20+49+17+105+33+1</f>
        <v>832</v>
      </c>
      <c r="C50" s="5">
        <v>11</v>
      </c>
      <c r="D50" s="1">
        <v>0</v>
      </c>
      <c r="E50" s="1">
        <v>0</v>
      </c>
      <c r="F50" s="1">
        <f t="shared" si="0"/>
        <v>832</v>
      </c>
      <c r="G50" s="1">
        <f t="shared" si="1"/>
        <v>11</v>
      </c>
    </row>
    <row r="51" spans="1:7" ht="12" customHeight="1">
      <c r="A51" s="1" t="s">
        <v>28</v>
      </c>
      <c r="B51" s="1">
        <v>0</v>
      </c>
      <c r="C51" s="3">
        <v>0</v>
      </c>
      <c r="D51" s="3">
        <v>0</v>
      </c>
      <c r="E51" s="3">
        <v>0</v>
      </c>
      <c r="F51" s="1">
        <f t="shared" si="0"/>
        <v>0</v>
      </c>
      <c r="G51" s="1">
        <f t="shared" si="1"/>
        <v>0</v>
      </c>
    </row>
    <row r="52" spans="1:7" ht="12" customHeight="1">
      <c r="A52" s="1" t="s">
        <v>33</v>
      </c>
      <c r="B52" s="1">
        <v>1</v>
      </c>
      <c r="C52" s="5">
        <v>1</v>
      </c>
      <c r="D52" s="1">
        <v>0</v>
      </c>
      <c r="E52" s="1">
        <v>0</v>
      </c>
      <c r="F52" s="1">
        <f t="shared" si="0"/>
        <v>1</v>
      </c>
      <c r="G52" s="1">
        <f t="shared" si="1"/>
        <v>1</v>
      </c>
    </row>
    <row r="53" spans="1:7" ht="12" customHeight="1">
      <c r="A53" s="1" t="s">
        <v>21</v>
      </c>
      <c r="B53" s="1">
        <f>8+15+2+11+13+220+220+40+80+10+1+1</f>
        <v>621</v>
      </c>
      <c r="C53" s="5">
        <v>12</v>
      </c>
      <c r="D53" s="1">
        <v>2</v>
      </c>
      <c r="E53" s="1">
        <v>2</v>
      </c>
      <c r="F53" s="1">
        <f t="shared" si="0"/>
        <v>619</v>
      </c>
      <c r="G53" s="1">
        <f t="shared" si="1"/>
        <v>10</v>
      </c>
    </row>
    <row r="54" spans="1:7" ht="12" customHeight="1">
      <c r="A54" s="1" t="s">
        <v>4</v>
      </c>
      <c r="B54" s="1">
        <v>0</v>
      </c>
      <c r="C54" s="3">
        <v>0</v>
      </c>
      <c r="D54" s="3">
        <v>0</v>
      </c>
      <c r="E54" s="3">
        <v>0</v>
      </c>
      <c r="F54" s="1">
        <f t="shared" si="0"/>
        <v>0</v>
      </c>
      <c r="G54" s="1">
        <f t="shared" si="1"/>
        <v>0</v>
      </c>
    </row>
    <row r="55" spans="1:7" ht="12" customHeight="1">
      <c r="A55" s="1" t="s">
        <v>38</v>
      </c>
      <c r="B55" s="1">
        <f>10+15+20+5+60+80+55+40</f>
        <v>285</v>
      </c>
      <c r="C55" s="5">
        <v>8</v>
      </c>
      <c r="D55" s="1">
        <v>0</v>
      </c>
      <c r="E55" s="1">
        <v>0</v>
      </c>
      <c r="F55" s="1">
        <f t="shared" si="0"/>
        <v>285</v>
      </c>
      <c r="G55" s="1">
        <f t="shared" si="1"/>
        <v>8</v>
      </c>
    </row>
    <row r="56" ht="12" customHeight="1"/>
    <row r="57" spans="1:7" ht="12" customHeight="1">
      <c r="A57" s="1" t="s">
        <v>51</v>
      </c>
      <c r="B57" s="1">
        <f>SUM(B5:B55)</f>
        <v>57752.6</v>
      </c>
      <c r="C57" s="3">
        <f>SUM(C5:C55)</f>
        <v>490</v>
      </c>
      <c r="D57" s="3">
        <f>SUM(D5:D55)</f>
        <v>41</v>
      </c>
      <c r="E57" s="3">
        <f>SUM(E5:E55)</f>
        <v>41</v>
      </c>
      <c r="F57" s="1">
        <f t="shared" si="0"/>
        <v>57711.6</v>
      </c>
      <c r="G57" s="1">
        <f t="shared" si="1"/>
        <v>449</v>
      </c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printOptions gridLines="1"/>
  <pageMargins left="0.75" right="0.75" top="0.4" bottom="0.4" header="0.5" footer="0.5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tots0001</dc:title>
  <dc:subject/>
  <dc:creator>Heather Montanye</dc:creator>
  <cp:keywords/>
  <dc:description/>
  <cp:lastModifiedBy>GFI-Tallahassee</cp:lastModifiedBy>
  <cp:lastPrinted>2003-08-25T17:49:57Z</cp:lastPrinted>
  <dcterms:created xsi:type="dcterms:W3CDTF">2000-10-30T19:06:52Z</dcterms:created>
  <dcterms:modified xsi:type="dcterms:W3CDTF">2006-10-30T15:05:40Z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gacyU">
    <vt:lpwstr>https://www.conservationgateway.org/sites/default/files/tots0001.xls, http://www.conservationgateway.org/sites/default/files/tots0001.xls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Ord">
    <vt:lpwstr>50700.0000000000</vt:lpwstr>
  </property>
</Properties>
</file>